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8985" activeTab="0"/>
  </bookViews>
  <sheets>
    <sheet name="After Rim Rattlers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<sst xmlns="http://schemas.openxmlformats.org/spreadsheetml/2006/main" count="77" uniqueCount="73">
  <si>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Grade</t>
  </si>
  <si>
    <t>Total Chances</t>
  </si>
  <si>
    <t>Assists</t>
  </si>
  <si>
    <t>Put outs</t>
  </si>
  <si>
    <t>Errors</t>
  </si>
  <si>
    <t>Fielding Percentage</t>
  </si>
  <si>
    <t>Name</t>
  </si>
  <si>
    <t>Hits</t>
  </si>
  <si>
    <t>At Bats</t>
  </si>
  <si>
    <t>Walks</t>
  </si>
  <si>
    <t>Strike outs</t>
  </si>
  <si>
    <t>RBIs</t>
  </si>
  <si>
    <t>Doubles</t>
  </si>
  <si>
    <t>Triples</t>
  </si>
  <si>
    <t>Homeruns</t>
  </si>
  <si>
    <t>Runs</t>
  </si>
  <si>
    <t>Sacrifices</t>
  </si>
  <si>
    <t>Slugging</t>
  </si>
  <si>
    <t>Steals</t>
  </si>
  <si>
    <t>Batting Average</t>
  </si>
  <si>
    <t>Plate Appearances</t>
  </si>
  <si>
    <t>HBP</t>
  </si>
  <si>
    <t>Reached on Error</t>
  </si>
  <si>
    <t>Reached on FC</t>
  </si>
  <si>
    <t>OBP</t>
  </si>
  <si>
    <t>Stolen Bases</t>
  </si>
  <si>
    <t>Ceja, Jesus</t>
  </si>
  <si>
    <t>Cesena, Jorge</t>
  </si>
  <si>
    <t>Chacon, Eric</t>
  </si>
  <si>
    <t>Frazier, Billy</t>
  </si>
  <si>
    <t>Girardin, Nic</t>
  </si>
  <si>
    <t>Gonzalez, Rudy</t>
  </si>
  <si>
    <t>Hernandez, Karim</t>
  </si>
  <si>
    <t>Hills, Matt</t>
  </si>
  <si>
    <t>Leno, Carlos</t>
  </si>
  <si>
    <t xml:space="preserve">Lopez, Jose </t>
  </si>
  <si>
    <t>Medina, Julian</t>
  </si>
  <si>
    <t>Montelongo, Jose</t>
  </si>
  <si>
    <t>Moreno, Alex</t>
  </si>
  <si>
    <t>Moreno, Andrew</t>
  </si>
  <si>
    <t>Ortega, Oscar</t>
  </si>
  <si>
    <t>Ruiz, J.J.</t>
  </si>
  <si>
    <t>Sanchez, Edgar</t>
  </si>
  <si>
    <t>Ulin, Sergio</t>
  </si>
  <si>
    <t>Valverde, Josue</t>
  </si>
  <si>
    <t>Zarazua, Mike</t>
  </si>
  <si>
    <t>Total Errors</t>
  </si>
  <si>
    <t>Errors per game</t>
  </si>
  <si>
    <t>Total Games</t>
  </si>
  <si>
    <t>Runs per game</t>
  </si>
  <si>
    <t>Innings</t>
  </si>
  <si>
    <t xml:space="preserve"> Earned Runs</t>
  </si>
  <si>
    <t>Hit Batters</t>
  </si>
  <si>
    <t>ERA</t>
  </si>
  <si>
    <t>WHIP</t>
  </si>
  <si>
    <t>Strikeouts per inning</t>
  </si>
  <si>
    <t>Pitching Stats</t>
  </si>
  <si>
    <t>Rudy</t>
  </si>
  <si>
    <t>Nic</t>
  </si>
  <si>
    <t>Karim</t>
  </si>
  <si>
    <t>Oscar</t>
  </si>
  <si>
    <t>Matt</t>
  </si>
  <si>
    <t>Alex</t>
  </si>
  <si>
    <t>Andrew</t>
  </si>
  <si>
    <t>Please choose 1 player for each category by putting an X in the box.</t>
  </si>
  <si>
    <t>W-L-S</t>
  </si>
  <si>
    <t>0-1-0</t>
  </si>
  <si>
    <t>Josue</t>
  </si>
  <si>
    <t>Pants #</t>
  </si>
  <si>
    <t>Jersey #</t>
  </si>
  <si>
    <t>2-0-0</t>
  </si>
  <si>
    <t>0-0-0</t>
  </si>
  <si>
    <t>1-1-1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</si>
</sst>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168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workbookViewId="0" topLeftCell="A1">
      <pane xSplit="9" ySplit="1" topLeftCell="Y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36" sqref="E36"/>
    </sheetView>
  </sheetViews>
  <sheetFormatPr defaultColWidth="9.140625" defaultRowHeight="12.75"/>
  <cols>
    <col min="1" max="2" width="9.28125" style="0" hidden="1" customWidth="1"/>
    <col min="3" max="5" width="9.28125" style="0" bestFit="1" customWidth="1"/>
    <col min="6" max="6" width="11.00390625" style="0" bestFit="1" customWidth="1"/>
    <col min="7" max="7" width="6.28125" style="0" customWidth="1"/>
    <col min="8" max="8" width="12.421875" style="0" customWidth="1"/>
    <col min="9" max="9" width="21.57421875" style="0" customWidth="1"/>
    <col min="10" max="17" width="9.28125" style="0" bestFit="1" customWidth="1"/>
    <col min="18" max="18" width="9.57421875" style="0" bestFit="1" customWidth="1"/>
    <col min="19" max="19" width="9.28125" style="0" bestFit="1" customWidth="1"/>
    <col min="21" max="21" width="9.57421875" style="0" bestFit="1" customWidth="1"/>
    <col min="22" max="24" width="9.28125" style="0" bestFit="1" customWidth="1"/>
    <col min="26" max="26" width="10.8515625" style="0" bestFit="1" customWidth="1"/>
    <col min="27" max="27" width="9.28125" style="0" bestFit="1" customWidth="1"/>
  </cols>
  <sheetData>
    <row r="1" spans="1:29" ht="87" customHeight="1">
      <c r="A1" s="3" t="s">
        <v>68</v>
      </c>
      <c r="B1" s="3" t="s">
        <v>69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15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</row>
    <row r="2" spans="1:29" ht="18" customHeight="1">
      <c r="A2" s="9"/>
      <c r="B2" s="9"/>
      <c r="C2" s="2">
        <v>10</v>
      </c>
      <c r="D2" s="4">
        <f aca="true" t="shared" si="0" ref="D2:D21">E2+F2+G2</f>
        <v>1</v>
      </c>
      <c r="E2" s="4"/>
      <c r="F2" s="4">
        <v>1</v>
      </c>
      <c r="G2" s="4"/>
      <c r="H2" s="5">
        <f>(E2+F2)/(D2)</f>
        <v>1</v>
      </c>
      <c r="I2" s="2" t="s">
        <v>26</v>
      </c>
      <c r="J2" s="6">
        <v>2</v>
      </c>
      <c r="K2" s="6">
        <v>5</v>
      </c>
      <c r="L2" s="6">
        <v>1</v>
      </c>
      <c r="M2" s="6">
        <v>2</v>
      </c>
      <c r="N2" s="6">
        <v>3</v>
      </c>
      <c r="O2" s="6"/>
      <c r="P2" s="6"/>
      <c r="Q2" s="6"/>
      <c r="R2" s="6">
        <v>2</v>
      </c>
      <c r="S2" s="6"/>
      <c r="T2" s="7">
        <f aca="true" t="shared" si="1" ref="T2:T21">((J2-O2-P2-Q2)+2*O2+3*P2+4*Q2)/K2</f>
        <v>0.4</v>
      </c>
      <c r="U2" s="9">
        <v>2</v>
      </c>
      <c r="V2" s="6"/>
      <c r="W2" s="8">
        <f aca="true" t="shared" si="2" ref="W2:W21">J2/K2</f>
        <v>0.4</v>
      </c>
      <c r="X2" s="9">
        <f aca="true" t="shared" si="3" ref="X2:X21">K2+L2+Y2</f>
        <v>6</v>
      </c>
      <c r="Y2" s="9"/>
      <c r="Z2" s="9">
        <v>1</v>
      </c>
      <c r="AA2" s="9"/>
      <c r="AB2" s="10">
        <f>(J2+L2+Y2+Z2+AA2)/X2</f>
        <v>0.6666666666666666</v>
      </c>
      <c r="AC2" s="9">
        <v>2</v>
      </c>
    </row>
    <row r="3" spans="1:29" ht="18" customHeight="1">
      <c r="A3" s="11"/>
      <c r="B3" s="19"/>
      <c r="C3" s="2">
        <v>10</v>
      </c>
      <c r="D3" s="4">
        <f t="shared" si="0"/>
        <v>3</v>
      </c>
      <c r="E3" s="2">
        <v>1</v>
      </c>
      <c r="F3" s="2">
        <v>1</v>
      </c>
      <c r="G3" s="2">
        <v>1</v>
      </c>
      <c r="H3" s="5">
        <f aca="true" t="shared" si="4" ref="H3:H21">(E3+F3)/(D3)</f>
        <v>0.6666666666666666</v>
      </c>
      <c r="I3" s="2" t="s">
        <v>27</v>
      </c>
      <c r="J3" s="11">
        <v>1</v>
      </c>
      <c r="K3" s="11">
        <v>6</v>
      </c>
      <c r="L3" s="11">
        <v>2</v>
      </c>
      <c r="M3" s="11">
        <v>2</v>
      </c>
      <c r="N3" s="11">
        <v>1</v>
      </c>
      <c r="O3" s="11"/>
      <c r="P3" s="11"/>
      <c r="Q3" s="11"/>
      <c r="R3" s="11">
        <v>1</v>
      </c>
      <c r="S3" s="11"/>
      <c r="T3" s="7">
        <f t="shared" si="1"/>
        <v>0.16666666666666666</v>
      </c>
      <c r="U3" s="11"/>
      <c r="V3" s="11"/>
      <c r="W3" s="8">
        <f t="shared" si="2"/>
        <v>0.16666666666666666</v>
      </c>
      <c r="X3" s="9">
        <f t="shared" si="3"/>
        <v>8</v>
      </c>
      <c r="Y3" s="11"/>
      <c r="Z3" s="11">
        <v>1</v>
      </c>
      <c r="AA3" s="11"/>
      <c r="AB3" s="10">
        <f aca="true" t="shared" si="5" ref="AB3:AB22">(J3+L3+Y3+Z3+AA3)/X3</f>
        <v>0.5</v>
      </c>
      <c r="AC3" s="11"/>
    </row>
    <row r="4" spans="1:29" ht="18" customHeight="1">
      <c r="A4" s="11"/>
      <c r="B4" s="19"/>
      <c r="C4" s="2">
        <v>10</v>
      </c>
      <c r="D4" s="4">
        <f t="shared" si="0"/>
        <v>16</v>
      </c>
      <c r="E4" s="2">
        <v>2</v>
      </c>
      <c r="F4" s="2">
        <v>14</v>
      </c>
      <c r="G4" s="2"/>
      <c r="H4" s="5">
        <f t="shared" si="4"/>
        <v>1</v>
      </c>
      <c r="I4" s="2" t="s">
        <v>28</v>
      </c>
      <c r="J4" s="11">
        <v>4</v>
      </c>
      <c r="K4" s="11">
        <v>9</v>
      </c>
      <c r="L4" s="11"/>
      <c r="M4" s="11">
        <v>1</v>
      </c>
      <c r="N4" s="11">
        <v>1</v>
      </c>
      <c r="O4" s="11">
        <v>2</v>
      </c>
      <c r="P4" s="11"/>
      <c r="Q4" s="11"/>
      <c r="R4" s="11">
        <v>4</v>
      </c>
      <c r="S4" s="11"/>
      <c r="T4" s="7">
        <f t="shared" si="1"/>
        <v>0.6666666666666666</v>
      </c>
      <c r="U4" s="11">
        <v>4</v>
      </c>
      <c r="V4" s="11"/>
      <c r="W4" s="8">
        <f t="shared" si="2"/>
        <v>0.4444444444444444</v>
      </c>
      <c r="X4" s="9">
        <f t="shared" si="3"/>
        <v>11</v>
      </c>
      <c r="Y4" s="11">
        <v>2</v>
      </c>
      <c r="Z4" s="11"/>
      <c r="AA4" s="11"/>
      <c r="AB4" s="10">
        <f t="shared" si="5"/>
        <v>0.5454545454545454</v>
      </c>
      <c r="AC4" s="11">
        <v>4</v>
      </c>
    </row>
    <row r="5" spans="1:29" ht="18" customHeight="1">
      <c r="A5" s="11"/>
      <c r="B5" s="19"/>
      <c r="C5" s="2">
        <v>9</v>
      </c>
      <c r="D5" s="4">
        <f t="shared" si="0"/>
        <v>9</v>
      </c>
      <c r="E5" s="2">
        <v>6</v>
      </c>
      <c r="F5" s="2">
        <v>2</v>
      </c>
      <c r="G5" s="2">
        <v>1</v>
      </c>
      <c r="H5" s="5">
        <f t="shared" si="4"/>
        <v>0.8888888888888888</v>
      </c>
      <c r="I5" s="2" t="s">
        <v>29</v>
      </c>
      <c r="J5" s="11">
        <v>2</v>
      </c>
      <c r="K5" s="11">
        <v>9</v>
      </c>
      <c r="L5" s="11">
        <v>1</v>
      </c>
      <c r="M5" s="11">
        <v>3</v>
      </c>
      <c r="N5" s="11">
        <v>1</v>
      </c>
      <c r="O5" s="11"/>
      <c r="P5" s="11"/>
      <c r="Q5" s="11"/>
      <c r="R5" s="11">
        <v>1</v>
      </c>
      <c r="S5" s="11"/>
      <c r="T5" s="7">
        <f t="shared" si="1"/>
        <v>0.2222222222222222</v>
      </c>
      <c r="U5" s="11"/>
      <c r="V5" s="11"/>
      <c r="W5" s="8">
        <f t="shared" si="2"/>
        <v>0.2222222222222222</v>
      </c>
      <c r="X5" s="9">
        <f t="shared" si="3"/>
        <v>10</v>
      </c>
      <c r="Y5" s="11"/>
      <c r="Z5" s="11"/>
      <c r="AA5" s="11">
        <v>2</v>
      </c>
      <c r="AB5" s="10">
        <f t="shared" si="5"/>
        <v>0.5</v>
      </c>
      <c r="AC5" s="11"/>
    </row>
    <row r="6" spans="1:29" ht="18" customHeight="1">
      <c r="A6" s="11"/>
      <c r="B6" s="19">
        <v>9</v>
      </c>
      <c r="C6" s="2">
        <v>10</v>
      </c>
      <c r="D6" s="4">
        <f t="shared" si="0"/>
        <v>21</v>
      </c>
      <c r="E6" s="2">
        <v>10</v>
      </c>
      <c r="F6" s="2">
        <v>10</v>
      </c>
      <c r="G6" s="2">
        <v>1</v>
      </c>
      <c r="H6" s="5">
        <f t="shared" si="4"/>
        <v>0.9523809523809523</v>
      </c>
      <c r="I6" s="2" t="s">
        <v>30</v>
      </c>
      <c r="J6" s="11">
        <v>7</v>
      </c>
      <c r="K6" s="11">
        <v>20</v>
      </c>
      <c r="L6" s="11">
        <v>1</v>
      </c>
      <c r="M6" s="11">
        <v>4</v>
      </c>
      <c r="N6" s="11">
        <v>5</v>
      </c>
      <c r="O6" s="11">
        <v>2</v>
      </c>
      <c r="P6" s="11"/>
      <c r="Q6" s="11"/>
      <c r="R6" s="11">
        <v>5</v>
      </c>
      <c r="S6" s="11"/>
      <c r="T6" s="7">
        <f t="shared" si="1"/>
        <v>0.45</v>
      </c>
      <c r="U6" s="11">
        <v>4</v>
      </c>
      <c r="V6" s="11"/>
      <c r="W6" s="8">
        <f t="shared" si="2"/>
        <v>0.35</v>
      </c>
      <c r="X6" s="9">
        <f t="shared" si="3"/>
        <v>21</v>
      </c>
      <c r="Y6" s="11"/>
      <c r="Z6" s="11"/>
      <c r="AA6" s="11">
        <v>2</v>
      </c>
      <c r="AB6" s="10">
        <f t="shared" si="5"/>
        <v>0.47619047619047616</v>
      </c>
      <c r="AC6" s="11">
        <v>4</v>
      </c>
    </row>
    <row r="7" spans="1:29" ht="18" customHeight="1">
      <c r="A7" s="11"/>
      <c r="B7" s="18"/>
      <c r="C7" s="2">
        <v>9</v>
      </c>
      <c r="D7" s="4">
        <f t="shared" si="0"/>
        <v>12</v>
      </c>
      <c r="E7" s="2">
        <v>11</v>
      </c>
      <c r="F7" s="2"/>
      <c r="G7" s="2">
        <v>1</v>
      </c>
      <c r="H7" s="5">
        <f t="shared" si="4"/>
        <v>0.9166666666666666</v>
      </c>
      <c r="I7" s="2" t="s">
        <v>31</v>
      </c>
      <c r="J7" s="11">
        <v>4</v>
      </c>
      <c r="K7" s="11">
        <v>10</v>
      </c>
      <c r="L7" s="11"/>
      <c r="M7" s="11">
        <v>3</v>
      </c>
      <c r="N7" s="11"/>
      <c r="O7" s="11"/>
      <c r="P7" s="11"/>
      <c r="Q7" s="11"/>
      <c r="R7" s="11">
        <v>2</v>
      </c>
      <c r="S7" s="11"/>
      <c r="T7" s="7">
        <f t="shared" si="1"/>
        <v>0.4</v>
      </c>
      <c r="U7" s="11">
        <v>1</v>
      </c>
      <c r="V7" s="11"/>
      <c r="W7" s="8">
        <f t="shared" si="2"/>
        <v>0.4</v>
      </c>
      <c r="X7" s="9">
        <f t="shared" si="3"/>
        <v>10</v>
      </c>
      <c r="Y7" s="11"/>
      <c r="Z7" s="11">
        <v>1</v>
      </c>
      <c r="AA7" s="11"/>
      <c r="AB7" s="10">
        <f t="shared" si="5"/>
        <v>0.5</v>
      </c>
      <c r="AC7" s="11">
        <v>1</v>
      </c>
    </row>
    <row r="8" spans="1:29" ht="18" customHeight="1">
      <c r="A8" s="11"/>
      <c r="B8" s="19"/>
      <c r="C8" s="2">
        <v>10</v>
      </c>
      <c r="D8" s="4">
        <f t="shared" si="0"/>
        <v>41</v>
      </c>
      <c r="E8" s="2">
        <v>2</v>
      </c>
      <c r="F8" s="2">
        <v>37</v>
      </c>
      <c r="G8" s="2">
        <v>2</v>
      </c>
      <c r="H8" s="5">
        <f t="shared" si="4"/>
        <v>0.9512195121951219</v>
      </c>
      <c r="I8" s="2" t="s">
        <v>32</v>
      </c>
      <c r="J8" s="11">
        <v>4</v>
      </c>
      <c r="K8" s="11">
        <v>19</v>
      </c>
      <c r="L8" s="11">
        <v>1</v>
      </c>
      <c r="M8" s="11">
        <v>4</v>
      </c>
      <c r="N8" s="11">
        <v>5</v>
      </c>
      <c r="O8" s="11"/>
      <c r="P8" s="11"/>
      <c r="Q8" s="11"/>
      <c r="R8" s="11">
        <v>4</v>
      </c>
      <c r="S8" s="11"/>
      <c r="T8" s="7">
        <f t="shared" si="1"/>
        <v>0.21052631578947367</v>
      </c>
      <c r="U8" s="11"/>
      <c r="V8" s="11"/>
      <c r="W8" s="8">
        <f t="shared" si="2"/>
        <v>0.21052631578947367</v>
      </c>
      <c r="X8" s="9">
        <f t="shared" si="3"/>
        <v>21</v>
      </c>
      <c r="Y8" s="11">
        <v>1</v>
      </c>
      <c r="Z8" s="11">
        <v>2</v>
      </c>
      <c r="AA8" s="11"/>
      <c r="AB8" s="10">
        <f t="shared" si="5"/>
        <v>0.38095238095238093</v>
      </c>
      <c r="AC8" s="11"/>
    </row>
    <row r="9" spans="1:29" ht="18" customHeight="1">
      <c r="A9" s="11"/>
      <c r="B9" s="19"/>
      <c r="C9" s="2">
        <v>9</v>
      </c>
      <c r="D9" s="4">
        <f t="shared" si="0"/>
        <v>9</v>
      </c>
      <c r="E9" s="2">
        <v>9</v>
      </c>
      <c r="F9" s="2"/>
      <c r="G9" s="2"/>
      <c r="H9" s="5">
        <f t="shared" si="4"/>
        <v>1</v>
      </c>
      <c r="I9" s="2" t="s">
        <v>33</v>
      </c>
      <c r="J9" s="11">
        <v>4</v>
      </c>
      <c r="K9" s="11">
        <v>6</v>
      </c>
      <c r="L9" s="11"/>
      <c r="M9" s="11">
        <v>2</v>
      </c>
      <c r="N9" s="11">
        <v>2</v>
      </c>
      <c r="O9" s="11"/>
      <c r="P9" s="11"/>
      <c r="Q9" s="11"/>
      <c r="R9" s="11"/>
      <c r="S9" s="11"/>
      <c r="T9" s="7">
        <f t="shared" si="1"/>
        <v>0.6666666666666666</v>
      </c>
      <c r="U9" s="11">
        <v>1</v>
      </c>
      <c r="V9" s="11"/>
      <c r="W9" s="8">
        <f t="shared" si="2"/>
        <v>0.6666666666666666</v>
      </c>
      <c r="X9" s="9">
        <f t="shared" si="3"/>
        <v>6</v>
      </c>
      <c r="Y9" s="11"/>
      <c r="Z9" s="11"/>
      <c r="AA9" s="11"/>
      <c r="AB9" s="10">
        <f t="shared" si="5"/>
        <v>0.6666666666666666</v>
      </c>
      <c r="AC9" s="11">
        <v>1</v>
      </c>
    </row>
    <row r="10" spans="1:29" ht="18" customHeight="1">
      <c r="A10" s="11"/>
      <c r="B10" s="19"/>
      <c r="C10" s="2">
        <v>10</v>
      </c>
      <c r="D10" s="4">
        <f t="shared" si="0"/>
        <v>0</v>
      </c>
      <c r="E10" s="2"/>
      <c r="F10" s="2"/>
      <c r="G10" s="2"/>
      <c r="H10" s="5" t="e">
        <f t="shared" si="4"/>
        <v>#DIV/0!</v>
      </c>
      <c r="I10" s="2" t="s">
        <v>34</v>
      </c>
      <c r="J10" s="11">
        <v>0</v>
      </c>
      <c r="K10" s="11">
        <v>1</v>
      </c>
      <c r="L10" s="11"/>
      <c r="M10" s="11">
        <v>1</v>
      </c>
      <c r="N10" s="11">
        <v>1</v>
      </c>
      <c r="O10" s="11"/>
      <c r="P10" s="11"/>
      <c r="Q10" s="11"/>
      <c r="R10" s="11"/>
      <c r="S10" s="11"/>
      <c r="T10" s="7">
        <f t="shared" si="1"/>
        <v>0</v>
      </c>
      <c r="U10" s="11"/>
      <c r="V10" s="11"/>
      <c r="W10" s="8">
        <f t="shared" si="2"/>
        <v>0</v>
      </c>
      <c r="X10" s="9">
        <f t="shared" si="3"/>
        <v>1</v>
      </c>
      <c r="Y10" s="11"/>
      <c r="Z10" s="11"/>
      <c r="AA10" s="11"/>
      <c r="AB10" s="10">
        <f t="shared" si="5"/>
        <v>0</v>
      </c>
      <c r="AC10" s="11"/>
    </row>
    <row r="11" spans="1:29" ht="36" customHeight="1">
      <c r="A11" s="11"/>
      <c r="B11" s="19"/>
      <c r="C11" s="2">
        <v>10</v>
      </c>
      <c r="D11" s="4">
        <f t="shared" si="0"/>
        <v>7</v>
      </c>
      <c r="E11" s="2">
        <v>4</v>
      </c>
      <c r="F11" s="2">
        <v>2</v>
      </c>
      <c r="G11" s="2">
        <v>1</v>
      </c>
      <c r="H11" s="5">
        <f t="shared" si="4"/>
        <v>0.8571428571428571</v>
      </c>
      <c r="I11" s="12" t="s">
        <v>35</v>
      </c>
      <c r="J11" s="11">
        <v>4</v>
      </c>
      <c r="K11" s="11">
        <v>13</v>
      </c>
      <c r="L11" s="11">
        <v>1</v>
      </c>
      <c r="M11" s="11">
        <v>5</v>
      </c>
      <c r="N11" s="11"/>
      <c r="O11" s="11">
        <v>2</v>
      </c>
      <c r="P11" s="11"/>
      <c r="Q11" s="11"/>
      <c r="R11" s="11">
        <v>3</v>
      </c>
      <c r="S11" s="11"/>
      <c r="T11" s="7">
        <f t="shared" si="1"/>
        <v>0.46153846153846156</v>
      </c>
      <c r="U11" s="11">
        <v>1</v>
      </c>
      <c r="V11" s="11"/>
      <c r="W11" s="8">
        <f t="shared" si="2"/>
        <v>0.3076923076923077</v>
      </c>
      <c r="X11" s="9">
        <f t="shared" si="3"/>
        <v>15</v>
      </c>
      <c r="Y11" s="11">
        <v>1</v>
      </c>
      <c r="Z11" s="11"/>
      <c r="AA11" s="11"/>
      <c r="AB11" s="10">
        <f t="shared" si="5"/>
        <v>0.4</v>
      </c>
      <c r="AC11" s="11">
        <v>1</v>
      </c>
    </row>
    <row r="12" spans="1:29" ht="18" customHeight="1">
      <c r="A12" s="11"/>
      <c r="B12" s="19"/>
      <c r="C12" s="2">
        <v>10</v>
      </c>
      <c r="D12" s="4">
        <f t="shared" si="0"/>
        <v>0</v>
      </c>
      <c r="E12" s="2"/>
      <c r="F12" s="2"/>
      <c r="G12" s="2"/>
      <c r="H12" s="5" t="e">
        <f t="shared" si="4"/>
        <v>#DIV/0!</v>
      </c>
      <c r="I12" s="2" t="s">
        <v>36</v>
      </c>
      <c r="J12" s="11">
        <v>1</v>
      </c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7">
        <f t="shared" si="1"/>
        <v>1</v>
      </c>
      <c r="U12" s="11"/>
      <c r="V12" s="11"/>
      <c r="W12" s="8">
        <f t="shared" si="2"/>
        <v>1</v>
      </c>
      <c r="X12" s="9">
        <f t="shared" si="3"/>
        <v>1</v>
      </c>
      <c r="Y12" s="11"/>
      <c r="Z12" s="11"/>
      <c r="AA12" s="11"/>
      <c r="AB12" s="10">
        <f t="shared" si="5"/>
        <v>1</v>
      </c>
      <c r="AC12" s="11"/>
    </row>
    <row r="13" spans="1:29" ht="18" customHeight="1">
      <c r="A13" s="11"/>
      <c r="B13" s="19"/>
      <c r="C13" s="2">
        <v>10</v>
      </c>
      <c r="D13" s="4">
        <f t="shared" si="0"/>
        <v>0</v>
      </c>
      <c r="E13" s="2"/>
      <c r="F13" s="2"/>
      <c r="G13" s="2"/>
      <c r="H13" s="5" t="e">
        <f t="shared" si="4"/>
        <v>#DIV/0!</v>
      </c>
      <c r="I13" s="2" t="s">
        <v>37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" t="e">
        <f t="shared" si="1"/>
        <v>#DIV/0!</v>
      </c>
      <c r="U13" s="11"/>
      <c r="V13" s="11"/>
      <c r="W13" s="8" t="e">
        <f t="shared" si="2"/>
        <v>#DIV/0!</v>
      </c>
      <c r="X13" s="9">
        <f t="shared" si="3"/>
        <v>0</v>
      </c>
      <c r="Y13" s="11"/>
      <c r="Z13" s="11"/>
      <c r="AA13" s="11"/>
      <c r="AB13" s="10" t="e">
        <f t="shared" si="5"/>
        <v>#DIV/0!</v>
      </c>
      <c r="AC13" s="11"/>
    </row>
    <row r="14" spans="1:29" ht="18" customHeight="1">
      <c r="A14" s="11"/>
      <c r="B14" s="19"/>
      <c r="C14" s="2">
        <v>10</v>
      </c>
      <c r="D14" s="4">
        <f t="shared" si="0"/>
        <v>24</v>
      </c>
      <c r="E14" s="2">
        <v>18</v>
      </c>
      <c r="F14" s="2">
        <v>5</v>
      </c>
      <c r="G14" s="2">
        <v>1</v>
      </c>
      <c r="H14" s="5">
        <f t="shared" si="4"/>
        <v>0.9583333333333334</v>
      </c>
      <c r="I14" s="2" t="s">
        <v>38</v>
      </c>
      <c r="J14" s="11">
        <v>8</v>
      </c>
      <c r="K14" s="11">
        <v>17</v>
      </c>
      <c r="L14" s="11"/>
      <c r="M14" s="11">
        <v>1</v>
      </c>
      <c r="N14" s="11">
        <v>6</v>
      </c>
      <c r="O14" s="11"/>
      <c r="P14" s="11"/>
      <c r="Q14" s="11"/>
      <c r="R14" s="11">
        <v>3</v>
      </c>
      <c r="S14" s="11">
        <v>2</v>
      </c>
      <c r="T14" s="7">
        <f t="shared" si="1"/>
        <v>0.47058823529411764</v>
      </c>
      <c r="U14" s="11">
        <v>3</v>
      </c>
      <c r="V14" s="11"/>
      <c r="W14" s="8">
        <f t="shared" si="2"/>
        <v>0.47058823529411764</v>
      </c>
      <c r="X14" s="9">
        <f t="shared" si="3"/>
        <v>20</v>
      </c>
      <c r="Y14" s="11">
        <v>3</v>
      </c>
      <c r="Z14" s="11"/>
      <c r="AA14" s="11"/>
      <c r="AB14" s="10">
        <f t="shared" si="5"/>
        <v>0.55</v>
      </c>
      <c r="AC14" s="11">
        <v>3</v>
      </c>
    </row>
    <row r="15" spans="1:29" ht="18" customHeight="1">
      <c r="A15" s="11"/>
      <c r="B15" s="19"/>
      <c r="C15" s="2">
        <v>10</v>
      </c>
      <c r="D15" s="4">
        <f t="shared" si="0"/>
        <v>8</v>
      </c>
      <c r="E15" s="2">
        <v>7</v>
      </c>
      <c r="F15" s="2">
        <v>1</v>
      </c>
      <c r="G15" s="2"/>
      <c r="H15" s="5">
        <f t="shared" si="4"/>
        <v>1</v>
      </c>
      <c r="I15" s="2" t="s">
        <v>39</v>
      </c>
      <c r="J15" s="11">
        <v>2</v>
      </c>
      <c r="K15" s="11">
        <v>7</v>
      </c>
      <c r="L15" s="11">
        <v>2</v>
      </c>
      <c r="M15" s="11">
        <v>2</v>
      </c>
      <c r="N15" s="11">
        <v>1</v>
      </c>
      <c r="O15" s="11"/>
      <c r="P15" s="11"/>
      <c r="Q15" s="11"/>
      <c r="R15" s="11">
        <v>3</v>
      </c>
      <c r="S15" s="11"/>
      <c r="T15" s="7">
        <f t="shared" si="1"/>
        <v>0.2857142857142857</v>
      </c>
      <c r="U15" s="11">
        <v>2</v>
      </c>
      <c r="V15" s="11"/>
      <c r="W15" s="8">
        <f t="shared" si="2"/>
        <v>0.2857142857142857</v>
      </c>
      <c r="X15" s="9">
        <f t="shared" si="3"/>
        <v>9</v>
      </c>
      <c r="Y15" s="11"/>
      <c r="Z15" s="11"/>
      <c r="AA15" s="11"/>
      <c r="AB15" s="10">
        <f t="shared" si="5"/>
        <v>0.4444444444444444</v>
      </c>
      <c r="AC15" s="11">
        <v>2</v>
      </c>
    </row>
    <row r="16" spans="1:29" ht="18" customHeight="1">
      <c r="A16" s="11"/>
      <c r="B16" s="19"/>
      <c r="C16" s="2">
        <v>9</v>
      </c>
      <c r="D16" s="4">
        <f t="shared" si="0"/>
        <v>0</v>
      </c>
      <c r="E16" s="2"/>
      <c r="F16" s="2"/>
      <c r="G16" s="2"/>
      <c r="H16" s="5" t="e">
        <f t="shared" si="4"/>
        <v>#DIV/0!</v>
      </c>
      <c r="I16" s="2" t="s">
        <v>40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" t="e">
        <f t="shared" si="1"/>
        <v>#DIV/0!</v>
      </c>
      <c r="U16" s="11"/>
      <c r="V16" s="11"/>
      <c r="W16" s="8" t="e">
        <f t="shared" si="2"/>
        <v>#DIV/0!</v>
      </c>
      <c r="X16" s="9">
        <f t="shared" si="3"/>
        <v>0</v>
      </c>
      <c r="Y16" s="11"/>
      <c r="Z16" s="11"/>
      <c r="AA16" s="11"/>
      <c r="AB16" s="10" t="e">
        <f t="shared" si="5"/>
        <v>#DIV/0!</v>
      </c>
      <c r="AC16" s="11"/>
    </row>
    <row r="17" spans="1:29" ht="18" customHeight="1">
      <c r="A17" s="11"/>
      <c r="B17" s="19"/>
      <c r="C17" s="2">
        <v>9</v>
      </c>
      <c r="D17" s="4">
        <f t="shared" si="0"/>
        <v>0</v>
      </c>
      <c r="E17" s="2"/>
      <c r="F17" s="2"/>
      <c r="G17" s="2"/>
      <c r="H17" s="5" t="e">
        <f t="shared" si="4"/>
        <v>#DIV/0!</v>
      </c>
      <c r="I17" s="2" t="s">
        <v>41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"/>
      <c r="U17" s="11"/>
      <c r="V17" s="11"/>
      <c r="W17" s="8"/>
      <c r="X17" s="9"/>
      <c r="Y17" s="11"/>
      <c r="Z17" s="11"/>
      <c r="AA17" s="11"/>
      <c r="AB17" s="10"/>
      <c r="AC17" s="11"/>
    </row>
    <row r="18" spans="1:29" ht="18" customHeight="1">
      <c r="A18" s="11"/>
      <c r="B18" s="19"/>
      <c r="C18" s="2">
        <v>9</v>
      </c>
      <c r="D18" s="4">
        <f t="shared" si="0"/>
        <v>0</v>
      </c>
      <c r="E18" s="2"/>
      <c r="F18" s="2"/>
      <c r="G18" s="2"/>
      <c r="H18" s="5" t="e">
        <f t="shared" si="4"/>
        <v>#DIV/0!</v>
      </c>
      <c r="I18" s="2" t="s">
        <v>42</v>
      </c>
      <c r="J18" s="11">
        <v>0</v>
      </c>
      <c r="K18" s="11">
        <v>1</v>
      </c>
      <c r="L18" s="11"/>
      <c r="M18" s="11">
        <v>1</v>
      </c>
      <c r="N18" s="11"/>
      <c r="O18" s="11"/>
      <c r="P18" s="11"/>
      <c r="Q18" s="11"/>
      <c r="R18" s="11"/>
      <c r="S18" s="11"/>
      <c r="T18" s="7">
        <f t="shared" si="1"/>
        <v>0</v>
      </c>
      <c r="U18" s="11"/>
      <c r="V18" s="11"/>
      <c r="W18" s="8">
        <f t="shared" si="2"/>
        <v>0</v>
      </c>
      <c r="X18" s="9">
        <f t="shared" si="3"/>
        <v>1</v>
      </c>
      <c r="Y18" s="11"/>
      <c r="Z18" s="11"/>
      <c r="AA18" s="11"/>
      <c r="AB18" s="10">
        <f t="shared" si="5"/>
        <v>0</v>
      </c>
      <c r="AC18" s="11"/>
    </row>
    <row r="19" spans="1:29" ht="18" customHeight="1">
      <c r="A19" s="11"/>
      <c r="B19" s="19"/>
      <c r="C19" s="2">
        <v>11</v>
      </c>
      <c r="D19" s="4">
        <f t="shared" si="0"/>
        <v>20</v>
      </c>
      <c r="E19" s="2">
        <v>7</v>
      </c>
      <c r="F19" s="2">
        <v>9</v>
      </c>
      <c r="G19" s="2">
        <v>4</v>
      </c>
      <c r="H19" s="5">
        <f t="shared" si="4"/>
        <v>0.8</v>
      </c>
      <c r="I19" s="2" t="s">
        <v>43</v>
      </c>
      <c r="J19" s="11">
        <v>6</v>
      </c>
      <c r="K19" s="11">
        <v>19</v>
      </c>
      <c r="L19" s="11">
        <v>2</v>
      </c>
      <c r="M19" s="11">
        <v>7</v>
      </c>
      <c r="N19" s="11">
        <v>4</v>
      </c>
      <c r="O19" s="11">
        <v>1</v>
      </c>
      <c r="P19" s="11"/>
      <c r="Q19" s="11"/>
      <c r="R19" s="11">
        <v>3</v>
      </c>
      <c r="S19" s="11"/>
      <c r="T19" s="7">
        <f t="shared" si="1"/>
        <v>0.3684210526315789</v>
      </c>
      <c r="U19" s="11"/>
      <c r="V19" s="11"/>
      <c r="W19" s="8">
        <f t="shared" si="2"/>
        <v>0.3157894736842105</v>
      </c>
      <c r="X19" s="9">
        <f t="shared" si="3"/>
        <v>21</v>
      </c>
      <c r="Y19" s="11"/>
      <c r="Z19" s="11">
        <v>1</v>
      </c>
      <c r="AA19" s="11"/>
      <c r="AB19" s="10">
        <f t="shared" si="5"/>
        <v>0.42857142857142855</v>
      </c>
      <c r="AC19" s="11">
        <v>1</v>
      </c>
    </row>
    <row r="20" spans="1:29" ht="18" customHeight="1">
      <c r="A20" s="11"/>
      <c r="B20" s="19"/>
      <c r="C20" s="2">
        <v>9</v>
      </c>
      <c r="D20" s="4">
        <f t="shared" si="0"/>
        <v>33</v>
      </c>
      <c r="E20" s="2">
        <v>6</v>
      </c>
      <c r="F20" s="2">
        <v>26</v>
      </c>
      <c r="G20" s="2">
        <v>1</v>
      </c>
      <c r="H20" s="5">
        <f t="shared" si="4"/>
        <v>0.9696969696969697</v>
      </c>
      <c r="I20" s="2" t="s">
        <v>44</v>
      </c>
      <c r="J20" s="11">
        <v>4</v>
      </c>
      <c r="K20" s="11">
        <v>14</v>
      </c>
      <c r="L20" s="11">
        <v>1</v>
      </c>
      <c r="M20" s="11"/>
      <c r="N20" s="11">
        <v>2</v>
      </c>
      <c r="O20" s="11">
        <v>1</v>
      </c>
      <c r="P20" s="11"/>
      <c r="Q20" s="11"/>
      <c r="R20" s="11">
        <v>4</v>
      </c>
      <c r="S20" s="11"/>
      <c r="T20" s="7">
        <f t="shared" si="1"/>
        <v>0.35714285714285715</v>
      </c>
      <c r="U20" s="11">
        <v>2</v>
      </c>
      <c r="V20" s="11"/>
      <c r="W20" s="8">
        <f t="shared" si="2"/>
        <v>0.2857142857142857</v>
      </c>
      <c r="X20" s="9">
        <f t="shared" si="3"/>
        <v>16</v>
      </c>
      <c r="Y20" s="11">
        <v>1</v>
      </c>
      <c r="Z20" s="11"/>
      <c r="AA20" s="11"/>
      <c r="AB20" s="10">
        <f t="shared" si="5"/>
        <v>0.375</v>
      </c>
      <c r="AC20" s="11">
        <v>3</v>
      </c>
    </row>
    <row r="21" spans="1:29" ht="18" customHeight="1">
      <c r="A21" s="11"/>
      <c r="B21" s="19"/>
      <c r="C21" s="2">
        <v>10</v>
      </c>
      <c r="D21" s="4">
        <f t="shared" si="0"/>
        <v>7</v>
      </c>
      <c r="E21" s="2"/>
      <c r="F21" s="2">
        <v>4</v>
      </c>
      <c r="G21" s="2">
        <v>3</v>
      </c>
      <c r="H21" s="5">
        <f t="shared" si="4"/>
        <v>0.5714285714285714</v>
      </c>
      <c r="I21" s="2" t="s">
        <v>45</v>
      </c>
      <c r="J21" s="11">
        <v>4</v>
      </c>
      <c r="K21" s="11">
        <v>14</v>
      </c>
      <c r="L21" s="11">
        <v>1</v>
      </c>
      <c r="M21" s="11">
        <v>4</v>
      </c>
      <c r="N21" s="11">
        <v>2</v>
      </c>
      <c r="O21" s="11"/>
      <c r="P21" s="11"/>
      <c r="Q21" s="11"/>
      <c r="R21" s="11">
        <v>3</v>
      </c>
      <c r="S21" s="11"/>
      <c r="T21" s="7">
        <f t="shared" si="1"/>
        <v>0.2857142857142857</v>
      </c>
      <c r="U21" s="11">
        <v>1</v>
      </c>
      <c r="V21" s="11"/>
      <c r="W21" s="8">
        <f t="shared" si="2"/>
        <v>0.2857142857142857</v>
      </c>
      <c r="X21" s="9">
        <f t="shared" si="3"/>
        <v>15</v>
      </c>
      <c r="Y21" s="11"/>
      <c r="Z21" s="11">
        <v>2</v>
      </c>
      <c r="AA21" s="11"/>
      <c r="AB21" s="10">
        <f t="shared" si="5"/>
        <v>0.4666666666666667</v>
      </c>
      <c r="AC21" s="11">
        <v>1</v>
      </c>
    </row>
    <row r="22" spans="1:29" ht="18" customHeight="1">
      <c r="A22" s="11"/>
      <c r="B22" s="11"/>
      <c r="C22" s="23" t="s">
        <v>46</v>
      </c>
      <c r="D22" s="23"/>
      <c r="E22" s="2">
        <f>SUM(G2:G20)</f>
        <v>13</v>
      </c>
      <c r="F22" s="24" t="s">
        <v>47</v>
      </c>
      <c r="G22" s="24"/>
      <c r="H22" s="2">
        <f>E22/E23</f>
        <v>2.1666666666666665</v>
      </c>
      <c r="I22" s="2"/>
      <c r="J22" s="13"/>
      <c r="K22" s="13"/>
      <c r="L22" s="11"/>
      <c r="M22" s="11"/>
      <c r="N22" s="11"/>
      <c r="O22" s="11"/>
      <c r="P22" s="11"/>
      <c r="Q22" s="11"/>
      <c r="R22" s="11">
        <f>SUM(R2:R21)</f>
        <v>38</v>
      </c>
      <c r="S22" s="11"/>
      <c r="T22" s="11"/>
      <c r="U22" s="11"/>
      <c r="V22" s="11"/>
      <c r="W22" s="8"/>
      <c r="X22" s="8"/>
      <c r="Y22" s="13"/>
      <c r="Z22" s="13"/>
      <c r="AA22" s="13"/>
      <c r="AB22" s="10" t="e">
        <f t="shared" si="5"/>
        <v>#DIV/0!</v>
      </c>
      <c r="AC22" s="13"/>
    </row>
    <row r="23" spans="3:29" ht="26.25" customHeight="1">
      <c r="C23" s="23" t="s">
        <v>48</v>
      </c>
      <c r="D23" s="23"/>
      <c r="E23" s="14">
        <v>6</v>
      </c>
      <c r="F23" s="14"/>
      <c r="G23" s="14">
        <f>(E22)/E23</f>
        <v>2.1666666666666665</v>
      </c>
      <c r="H23" s="14"/>
      <c r="I23" s="2"/>
      <c r="J23" s="15"/>
      <c r="K23" s="15"/>
      <c r="L23" s="15"/>
      <c r="M23" s="15"/>
      <c r="N23" s="15"/>
      <c r="O23" s="15"/>
      <c r="P23" s="15"/>
      <c r="Q23" s="16" t="s">
        <v>49</v>
      </c>
      <c r="R23" s="15">
        <f>R22/E23</f>
        <v>6.333333333333333</v>
      </c>
      <c r="S23" s="15"/>
      <c r="T23" s="15"/>
      <c r="U23" s="15"/>
      <c r="V23" s="15"/>
      <c r="Y23" s="15"/>
      <c r="Z23" s="15"/>
      <c r="AA23" s="15"/>
      <c r="AB23" s="15"/>
      <c r="AC23" s="15"/>
    </row>
    <row r="24" spans="3:29" ht="18" customHeight="1">
      <c r="C24" s="2"/>
      <c r="D24" s="2"/>
      <c r="E24" s="14"/>
      <c r="F24" s="14"/>
      <c r="G24" s="14"/>
      <c r="H24" s="14"/>
      <c r="I24" s="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Y24" s="15"/>
      <c r="Z24" s="15"/>
      <c r="AA24" s="15"/>
      <c r="AB24" s="15"/>
      <c r="AC24" s="15"/>
    </row>
    <row r="25" spans="1:29" ht="70.5" customHeight="1">
      <c r="A25" s="21"/>
      <c r="B25" s="21"/>
      <c r="C25" s="17"/>
      <c r="D25" s="17"/>
      <c r="E25" s="17"/>
      <c r="F25" s="17"/>
      <c r="G25" s="17"/>
      <c r="H25" s="17"/>
      <c r="I25" s="2" t="s">
        <v>56</v>
      </c>
      <c r="J25" s="13" t="s">
        <v>65</v>
      </c>
      <c r="K25" s="3" t="s">
        <v>50</v>
      </c>
      <c r="L25" s="3" t="s">
        <v>7</v>
      </c>
      <c r="M25" s="3" t="s">
        <v>51</v>
      </c>
      <c r="N25" s="3" t="s">
        <v>9</v>
      </c>
      <c r="O25" s="3" t="s">
        <v>10</v>
      </c>
      <c r="P25" s="3" t="s">
        <v>52</v>
      </c>
      <c r="Q25" s="3" t="s">
        <v>53</v>
      </c>
      <c r="R25" s="3" t="s">
        <v>54</v>
      </c>
      <c r="S25" s="3" t="s">
        <v>55</v>
      </c>
      <c r="T25" s="3"/>
      <c r="U25" s="3"/>
      <c r="V25" s="3"/>
      <c r="W25" s="18"/>
      <c r="X25" s="3"/>
      <c r="Y25" s="19"/>
      <c r="Z25" s="19"/>
      <c r="AA25" s="19"/>
      <c r="AB25" s="19"/>
      <c r="AC25" s="19"/>
    </row>
    <row r="26" spans="1:29" ht="18" customHeight="1">
      <c r="A26" s="18"/>
      <c r="B26" s="18"/>
      <c r="C26" s="2"/>
      <c r="D26" s="2"/>
      <c r="E26" s="2"/>
      <c r="F26" s="2"/>
      <c r="G26" s="2"/>
      <c r="H26" s="2"/>
      <c r="I26" s="2"/>
      <c r="J26" s="13"/>
      <c r="K26" s="13"/>
      <c r="L26" s="13"/>
      <c r="M26" s="13"/>
      <c r="N26" s="13"/>
      <c r="O26" s="13"/>
      <c r="P26" s="13"/>
      <c r="Q26" s="20"/>
      <c r="R26" s="13"/>
      <c r="S26" s="13"/>
      <c r="T26" s="13"/>
      <c r="U26" s="13"/>
      <c r="V26" s="13"/>
      <c r="W26" s="18"/>
      <c r="X26" s="18"/>
      <c r="Y26" s="13"/>
      <c r="Z26" s="13"/>
      <c r="AA26" s="13"/>
      <c r="AB26" s="13"/>
      <c r="AC26" s="13"/>
    </row>
    <row r="27" spans="1:29" ht="18" customHeight="1">
      <c r="A27" s="18"/>
      <c r="B27" s="18"/>
      <c r="C27" s="2"/>
      <c r="D27" s="2"/>
      <c r="E27" s="2"/>
      <c r="F27" s="2"/>
      <c r="G27" s="2"/>
      <c r="H27" s="2"/>
      <c r="I27" s="2" t="s">
        <v>57</v>
      </c>
      <c r="J27" s="13"/>
      <c r="K27" s="13">
        <v>5</v>
      </c>
      <c r="L27" s="13">
        <v>6</v>
      </c>
      <c r="M27" s="13">
        <v>9</v>
      </c>
      <c r="N27" s="13">
        <v>8</v>
      </c>
      <c r="O27" s="13">
        <v>7</v>
      </c>
      <c r="P27" s="13">
        <v>1</v>
      </c>
      <c r="Q27" s="20">
        <f aca="true" t="shared" si="6" ref="Q27:Q33">((M27+AH27)/(K27+AF27))*9</f>
        <v>16.2</v>
      </c>
      <c r="R27" s="13">
        <f aca="true" t="shared" si="7" ref="R27:R33">(L27+N27)/K27</f>
        <v>2.8</v>
      </c>
      <c r="S27" s="13">
        <f aca="true" t="shared" si="8" ref="S27:S33">O27/K27</f>
        <v>1.4</v>
      </c>
      <c r="T27" s="13"/>
      <c r="U27" s="13"/>
      <c r="V27" s="13"/>
      <c r="W27" s="18"/>
      <c r="X27" s="18"/>
      <c r="Y27" s="13"/>
      <c r="Z27" s="13"/>
      <c r="AA27" s="13"/>
      <c r="AB27" s="13"/>
      <c r="AC27" s="13"/>
    </row>
    <row r="28" spans="1:29" ht="18" customHeight="1">
      <c r="A28" s="18"/>
      <c r="B28" s="18"/>
      <c r="C28" s="2"/>
      <c r="D28" s="2"/>
      <c r="E28" s="2"/>
      <c r="F28" s="2"/>
      <c r="G28" s="2"/>
      <c r="H28" s="2"/>
      <c r="I28" s="2" t="s">
        <v>58</v>
      </c>
      <c r="J28" s="15" t="s">
        <v>70</v>
      </c>
      <c r="K28" s="13">
        <v>8</v>
      </c>
      <c r="L28" s="13">
        <v>6</v>
      </c>
      <c r="M28" s="13">
        <v>2</v>
      </c>
      <c r="N28" s="13">
        <v>6</v>
      </c>
      <c r="O28" s="13">
        <v>6</v>
      </c>
      <c r="P28" s="13">
        <v>2</v>
      </c>
      <c r="Q28" s="20">
        <f t="shared" si="6"/>
        <v>2.25</v>
      </c>
      <c r="R28" s="13">
        <f t="shared" si="7"/>
        <v>1.5</v>
      </c>
      <c r="S28" s="13">
        <f t="shared" si="8"/>
        <v>0.75</v>
      </c>
      <c r="T28" s="13"/>
      <c r="U28" s="13"/>
      <c r="V28" s="13"/>
      <c r="X28" s="18"/>
      <c r="Y28" s="13"/>
      <c r="Z28" s="13"/>
      <c r="AA28" s="13"/>
      <c r="AB28" s="13"/>
      <c r="AC28" s="13"/>
    </row>
    <row r="29" spans="1:29" ht="18" customHeight="1">
      <c r="A29" s="18"/>
      <c r="B29" s="18"/>
      <c r="C29" s="2"/>
      <c r="D29" s="2"/>
      <c r="E29" s="2"/>
      <c r="F29" s="2"/>
      <c r="G29" s="2"/>
      <c r="H29" s="2"/>
      <c r="I29" s="2" t="s">
        <v>59</v>
      </c>
      <c r="J29" s="15"/>
      <c r="K29" s="13">
        <v>1</v>
      </c>
      <c r="L29" s="13">
        <v>4</v>
      </c>
      <c r="M29" s="13">
        <v>4</v>
      </c>
      <c r="N29" s="13">
        <v>2</v>
      </c>
      <c r="O29" s="13"/>
      <c r="P29" s="13"/>
      <c r="Q29" s="20">
        <f t="shared" si="6"/>
        <v>36</v>
      </c>
      <c r="R29" s="13">
        <f t="shared" si="7"/>
        <v>6</v>
      </c>
      <c r="S29" s="13">
        <f t="shared" si="8"/>
        <v>0</v>
      </c>
      <c r="T29" s="13"/>
      <c r="U29" s="13"/>
      <c r="V29" s="13"/>
      <c r="X29" s="18"/>
      <c r="Y29" s="13"/>
      <c r="Z29" s="13"/>
      <c r="AA29" s="13"/>
      <c r="AB29" s="13"/>
      <c r="AC29" s="13"/>
    </row>
    <row r="30" spans="3:29" ht="18" customHeight="1">
      <c r="C30" s="14"/>
      <c r="D30" s="14"/>
      <c r="E30" s="14"/>
      <c r="F30" s="14"/>
      <c r="G30" s="14"/>
      <c r="H30" s="14"/>
      <c r="I30" s="2" t="s">
        <v>60</v>
      </c>
      <c r="J30" s="15"/>
      <c r="K30" s="15"/>
      <c r="L30" s="15"/>
      <c r="M30" s="15"/>
      <c r="N30" s="15"/>
      <c r="O30" s="15"/>
      <c r="P30" s="15"/>
      <c r="Q30" s="20" t="e">
        <f t="shared" si="6"/>
        <v>#DIV/0!</v>
      </c>
      <c r="R30" s="13" t="e">
        <f t="shared" si="7"/>
        <v>#DIV/0!</v>
      </c>
      <c r="S30" s="13" t="e">
        <f t="shared" si="8"/>
        <v>#DIV/0!</v>
      </c>
      <c r="T30" s="15"/>
      <c r="U30" s="15"/>
      <c r="V30" s="15"/>
      <c r="Y30" s="15"/>
      <c r="Z30" s="15"/>
      <c r="AA30" s="15"/>
      <c r="AB30" s="15"/>
      <c r="AC30" s="15"/>
    </row>
    <row r="31" spans="3:29" ht="18" customHeight="1">
      <c r="C31" s="14"/>
      <c r="D31" s="14"/>
      <c r="E31" s="14"/>
      <c r="F31" s="14"/>
      <c r="G31" s="14"/>
      <c r="H31" s="14"/>
      <c r="I31" s="2" t="s">
        <v>61</v>
      </c>
      <c r="J31" s="15" t="s">
        <v>66</v>
      </c>
      <c r="K31" s="15">
        <v>9</v>
      </c>
      <c r="L31" s="15">
        <v>14</v>
      </c>
      <c r="M31" s="15">
        <v>10</v>
      </c>
      <c r="N31" s="15">
        <v>3</v>
      </c>
      <c r="O31" s="15">
        <v>7</v>
      </c>
      <c r="P31" s="15">
        <v>2</v>
      </c>
      <c r="Q31" s="20">
        <f t="shared" si="6"/>
        <v>10</v>
      </c>
      <c r="R31" s="13">
        <f t="shared" si="7"/>
        <v>1.8888888888888888</v>
      </c>
      <c r="S31" s="13">
        <f t="shared" si="8"/>
        <v>0.7777777777777778</v>
      </c>
      <c r="T31" s="15"/>
      <c r="U31" s="15"/>
      <c r="V31" s="15"/>
      <c r="Y31" s="15"/>
      <c r="Z31" s="15"/>
      <c r="AA31" s="15"/>
      <c r="AB31" s="15"/>
      <c r="AC31" s="15"/>
    </row>
    <row r="32" spans="3:29" ht="18" customHeight="1">
      <c r="C32" s="14"/>
      <c r="D32" s="14"/>
      <c r="E32" s="14"/>
      <c r="F32" s="14"/>
      <c r="G32" s="14"/>
      <c r="H32" s="14"/>
      <c r="I32" s="2" t="s">
        <v>62</v>
      </c>
      <c r="J32" s="22" t="s">
        <v>72</v>
      </c>
      <c r="K32" s="15">
        <v>9.3</v>
      </c>
      <c r="L32" s="15">
        <v>5</v>
      </c>
      <c r="M32" s="15">
        <v>2</v>
      </c>
      <c r="N32" s="15">
        <v>3</v>
      </c>
      <c r="O32" s="15">
        <v>12</v>
      </c>
      <c r="P32" s="15">
        <v>2</v>
      </c>
      <c r="Q32" s="20">
        <f t="shared" si="6"/>
        <v>1.9354838709677418</v>
      </c>
      <c r="R32" s="13">
        <f t="shared" si="7"/>
        <v>0.8602150537634408</v>
      </c>
      <c r="S32" s="13">
        <f t="shared" si="8"/>
        <v>1.2903225806451613</v>
      </c>
      <c r="T32" s="15"/>
      <c r="U32" s="15"/>
      <c r="V32" s="15"/>
      <c r="Y32" s="15"/>
      <c r="Z32" s="15"/>
      <c r="AA32" s="15"/>
      <c r="AB32" s="15"/>
      <c r="AC32" s="15"/>
    </row>
    <row r="33" spans="3:29" ht="18" customHeight="1">
      <c r="C33" s="14"/>
      <c r="D33" s="14"/>
      <c r="E33" s="14"/>
      <c r="F33" s="14"/>
      <c r="G33" s="14"/>
      <c r="H33" s="14"/>
      <c r="I33" s="2" t="s">
        <v>63</v>
      </c>
      <c r="J33" s="15"/>
      <c r="K33" s="15">
        <v>2</v>
      </c>
      <c r="L33" s="15">
        <v>2</v>
      </c>
      <c r="M33" s="15">
        <v>0</v>
      </c>
      <c r="N33" s="15"/>
      <c r="O33" s="15">
        <v>6</v>
      </c>
      <c r="P33" s="15"/>
      <c r="Q33" s="20">
        <f t="shared" si="6"/>
        <v>0</v>
      </c>
      <c r="R33" s="13">
        <f t="shared" si="7"/>
        <v>1</v>
      </c>
      <c r="S33" s="13">
        <f t="shared" si="8"/>
        <v>3</v>
      </c>
      <c r="T33" s="15"/>
      <c r="U33" s="15"/>
      <c r="V33" s="15"/>
      <c r="Y33" s="15"/>
      <c r="Z33" s="15"/>
      <c r="AA33" s="15"/>
      <c r="AB33" s="15"/>
      <c r="AC33" s="15"/>
    </row>
    <row r="34" spans="3:29" ht="18" customHeight="1">
      <c r="C34" s="14"/>
      <c r="D34" s="14"/>
      <c r="E34" s="14"/>
      <c r="F34" s="14"/>
      <c r="G34" s="14"/>
      <c r="H34" s="14"/>
      <c r="I34" s="2" t="s">
        <v>67</v>
      </c>
      <c r="J34" s="15" t="s">
        <v>71</v>
      </c>
      <c r="K34" s="15">
        <v>3</v>
      </c>
      <c r="L34" s="15"/>
      <c r="M34" s="15">
        <v>1</v>
      </c>
      <c r="N34" s="15">
        <v>4</v>
      </c>
      <c r="O34" s="15">
        <v>5</v>
      </c>
      <c r="P34" s="15">
        <v>1</v>
      </c>
      <c r="Q34" s="20">
        <f>((M34+AH34)/(K34+AF34))*9</f>
        <v>3</v>
      </c>
      <c r="R34" s="13">
        <f>(L34+N34)/K34</f>
        <v>1.3333333333333333</v>
      </c>
      <c r="S34" s="13">
        <f>O34/K34</f>
        <v>1.6666666666666667</v>
      </c>
      <c r="T34" s="15"/>
      <c r="U34" s="15"/>
      <c r="V34" s="15"/>
      <c r="Y34" s="15"/>
      <c r="Z34" s="15"/>
      <c r="AA34" s="15"/>
      <c r="AB34" s="15"/>
      <c r="AC34" s="15"/>
    </row>
    <row r="35" spans="1:27" ht="18" customHeight="1">
      <c r="A35" s="14"/>
      <c r="B35" s="14"/>
      <c r="C35" s="14"/>
      <c r="D35" s="14"/>
      <c r="E35" s="14"/>
      <c r="F35" s="14"/>
      <c r="G35" s="2"/>
      <c r="H35" s="15"/>
      <c r="I35" s="15"/>
      <c r="J35" s="15"/>
      <c r="K35" s="15"/>
      <c r="L35" s="15"/>
      <c r="M35" s="15"/>
      <c r="N35" s="15"/>
      <c r="O35" s="20"/>
      <c r="P35" s="13"/>
      <c r="Q35" s="13"/>
      <c r="R35" s="15"/>
      <c r="S35" s="15"/>
      <c r="T35" s="15"/>
      <c r="W35" s="15"/>
      <c r="X35" s="15"/>
      <c r="Y35" s="15"/>
      <c r="Z35" s="15"/>
      <c r="AA35" s="15"/>
    </row>
    <row r="36" spans="1:27" ht="18" customHeight="1">
      <c r="A36" s="14"/>
      <c r="B36" s="14"/>
      <c r="C36" s="14"/>
      <c r="D36" s="14"/>
      <c r="E36" s="14"/>
      <c r="F36" s="14"/>
      <c r="G36" s="2"/>
      <c r="H36" s="15"/>
      <c r="I36" s="15"/>
      <c r="J36" s="15"/>
      <c r="K36" s="15"/>
      <c r="L36" s="15"/>
      <c r="M36" s="15"/>
      <c r="N36" s="15"/>
      <c r="O36" s="20"/>
      <c r="P36" s="15"/>
      <c r="Q36" s="15"/>
      <c r="R36" s="15"/>
      <c r="S36" s="15"/>
      <c r="T36" s="15"/>
      <c r="W36" s="15"/>
      <c r="X36" s="15"/>
      <c r="Y36" s="15"/>
      <c r="Z36" s="15"/>
      <c r="AA36" s="15"/>
    </row>
    <row r="37" spans="1:27" ht="18" customHeight="1">
      <c r="A37" s="14"/>
      <c r="B37" s="14"/>
      <c r="C37" s="14"/>
      <c r="D37" s="14"/>
      <c r="E37" s="14"/>
      <c r="F37" s="14"/>
      <c r="G37" s="2"/>
      <c r="H37" s="15"/>
      <c r="I37" s="23" t="s">
        <v>64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W37" s="15"/>
      <c r="X37" s="15"/>
      <c r="Y37" s="15"/>
      <c r="Z37" s="15"/>
      <c r="AA37" s="15"/>
    </row>
  </sheetData>
  <mergeCells count="4">
    <mergeCell ref="I37:U37"/>
    <mergeCell ref="C22:D22"/>
    <mergeCell ref="F22:G22"/>
    <mergeCell ref="C23:D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Palm Springs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2014-03-02T19:51:09Z</dcterms:created>
  <dcterms:modified xsi:type="dcterms:W3CDTF">2014-03-25T15:44:12Z</dcterms:modified>
  <cp:category/>
  <cp:version/>
  <cp:contentType/>
  <cp:contentStatus/>
</cp:coreProperties>
</file>